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25" windowHeight="8655" tabRatio="698" activeTab="0"/>
  </bookViews>
  <sheets>
    <sheet name="შემოსავლები" sheetId="1" r:id="rId1"/>
    <sheet name="ხარჯები" sheetId="2" r:id="rId2"/>
  </sheets>
  <definedNames>
    <definedName name="_xlnm.Print_Area" localSheetId="1">'ხარჯები'!$A$1:$D$32</definedName>
    <definedName name="_xlnm.Print_Titles" localSheetId="1">'ხარჯები'!$5:$5</definedName>
  </definedNames>
  <calcPr fullCalcOnLoad="1"/>
</workbook>
</file>

<file path=xl/sharedStrings.xml><?xml version="1.0" encoding="utf-8"?>
<sst xmlns="http://schemas.openxmlformats.org/spreadsheetml/2006/main" count="64" uniqueCount="62">
  <si>
    <t>21</t>
  </si>
  <si>
    <t>22</t>
  </si>
  <si>
    <t>211</t>
  </si>
  <si>
    <t>2111</t>
  </si>
  <si>
    <t>221</t>
  </si>
  <si>
    <t>222</t>
  </si>
  <si>
    <t>223</t>
  </si>
  <si>
    <t>224</t>
  </si>
  <si>
    <t>227</t>
  </si>
  <si>
    <t>228</t>
  </si>
  <si>
    <t>2210</t>
  </si>
  <si>
    <t>27</t>
  </si>
  <si>
    <t>273</t>
  </si>
  <si>
    <t>28</t>
  </si>
  <si>
    <t>282</t>
  </si>
  <si>
    <t>2821</t>
  </si>
  <si>
    <t>311</t>
  </si>
  <si>
    <t>3111</t>
  </si>
  <si>
    <t>3112</t>
  </si>
  <si>
    <t>3113</t>
  </si>
  <si>
    <t>ასიგნებების დასახელება</t>
  </si>
  <si>
    <t>ეკონომიკური კოდი</t>
  </si>
  <si>
    <t>შტატი</t>
  </si>
  <si>
    <t>2009 წელი</t>
  </si>
  <si>
    <t>სულ ასიგნებები (I+II)</t>
  </si>
  <si>
    <t>მომუშავეთა რიცხოვნობა</t>
  </si>
  <si>
    <t>ძირითად შტატზე მომუშავე</t>
  </si>
  <si>
    <t>I ხარჯები</t>
  </si>
  <si>
    <t>შრომის ანაზღაურება</t>
  </si>
  <si>
    <t>ხელფასები</t>
  </si>
  <si>
    <t>ხელფასები ფულადი ფორმით</t>
  </si>
  <si>
    <t>საქონელი და მომსახურება</t>
  </si>
  <si>
    <t>შტატგარეშე მომუშავეთა ანაზღაურება</t>
  </si>
  <si>
    <t>მივლინებები</t>
  </si>
  <si>
    <t>ოფისის ხარჯები</t>
  </si>
  <si>
    <t>წარმომადგენლობითი ხარჯები</t>
  </si>
  <si>
    <t>რბილი ინვენტარის, უნიფორმისა და პირადი ჰიგიენის საგნების შეძენის ხარჯები</t>
  </si>
  <si>
    <t>ტრანსპორტისა და ტექნიკის ექსპლუატაციისა და მოვლა-შენახვის ხარჯები</t>
  </si>
  <si>
    <t>სოციალური უზრუნველყოფა</t>
  </si>
  <si>
    <t>დამქირავებლის მიერ გაწეული სოციალური დახმარება</t>
  </si>
  <si>
    <t>სხვა ხარჯები</t>
  </si>
  <si>
    <t>სხვადასხვა ხარჯები</t>
  </si>
  <si>
    <t>მიმდინარე</t>
  </si>
  <si>
    <t>II არაფინანსური აქტივები</t>
  </si>
  <si>
    <t>ძირითადი აქტივები</t>
  </si>
  <si>
    <t>შენობა-ნაგებობები</t>
  </si>
  <si>
    <t>მანქანა-დანადგარები</t>
  </si>
  <si>
    <t>სხვა ძირითადი აქტივები</t>
  </si>
  <si>
    <t>გარდამავალი ნაშთი</t>
  </si>
  <si>
    <t>ბალანსი</t>
  </si>
  <si>
    <t>ივანე ჯავახიშვილის სახელობის თბილისის სახელმწიფო უნივერსიტეტის 2009 წლის ბიუჯეტი</t>
  </si>
  <si>
    <t>მოსალოდნელი შემოსავლები</t>
  </si>
  <si>
    <t>სახელმწიფო ბიუჯეტი,სასწავლო გრანტი,ეკონომიკური შემოსავლები-გარდამავალი ნაშთის ჩათვლით</t>
  </si>
  <si>
    <t>ჯამი</t>
  </si>
  <si>
    <t>ეროვნული სამეცნიერო გრანტები გარდამავალი ნაშთის ჩათვლით</t>
  </si>
  <si>
    <t>საერთაშორისო გრანტები გარდამავალი ნაშთის ჩათვლით</t>
  </si>
  <si>
    <t>ევროპული კვლევების ინსტიტუტი გარდამავალი ნაშთის ჩათვლით</t>
  </si>
  <si>
    <t>ეკონომიკის საერთაშორისო სკოლა</t>
  </si>
  <si>
    <t>მ.შ. სწავლის ქირა გარდამავალი ნაშთის ჩათვლით</t>
  </si>
  <si>
    <t>მ.შ. გრანტი</t>
  </si>
  <si>
    <t>სულ შემოსავალი</t>
  </si>
  <si>
    <t>სხვა დანარჩენი საქონელი და მომსახურება</t>
  </si>
</sst>
</file>

<file path=xl/styles.xml><?xml version="1.0" encoding="utf-8"?>
<styleSheet xmlns="http://schemas.openxmlformats.org/spreadsheetml/2006/main">
  <numFmts count="40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&quot;$&quot;* #,##0.000_);_(&quot;$&quot;* \(#,##0.000\);_(&quot;$&quot;* &quot;-&quot;??_);_(@_)"/>
    <numFmt numFmtId="181" formatCode="_-* #,##0.0\ _?_._-;\-* #,##0.0\ _?_._-;_-* &quot;-&quot;\ _?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0.0%"/>
    <numFmt numFmtId="188" formatCode="0_);\(0\)"/>
    <numFmt numFmtId="189" formatCode="_(* #,##0.0_);_(* \(#,##0.0\);_(* &quot;-&quot;??_);_(@_)"/>
    <numFmt numFmtId="190" formatCode="_(* #,##0_);_(* \(#,##0\);_(* &quot;-&quot;??_);_(@_)"/>
    <numFmt numFmtId="191" formatCode="_(* #,##0.0_);_(* \(#,##0.0\);_(* &quot;-&quot;?_);_(@_)"/>
    <numFmt numFmtId="192" formatCode="#,##0.0\ _G_E_L"/>
    <numFmt numFmtId="193" formatCode="_-* #,##0.0_р_._-;\-* #,##0.0_р_._-;_-* &quot;-&quot;?_р_._-;_-@_-"/>
    <numFmt numFmtId="194" formatCode="0.000%"/>
    <numFmt numFmtId="195" formatCode="#,##0.0"/>
  </numFmts>
  <fonts count="55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Sylfaen"/>
      <family val="1"/>
    </font>
    <font>
      <sz val="12"/>
      <name val="Sylfaen"/>
      <family val="1"/>
    </font>
    <font>
      <sz val="8"/>
      <name val="Sylfaen"/>
      <family val="1"/>
    </font>
    <font>
      <b/>
      <sz val="7"/>
      <name val="Sylfaen"/>
      <family val="1"/>
    </font>
    <font>
      <b/>
      <sz val="9"/>
      <name val="Sylfaen"/>
      <family val="1"/>
    </font>
    <font>
      <b/>
      <sz val="16"/>
      <color indexed="10"/>
      <name val="Sylfaen"/>
      <family val="1"/>
    </font>
    <font>
      <b/>
      <sz val="9"/>
      <color indexed="10"/>
      <name val="Sylfaen"/>
      <family val="1"/>
    </font>
    <font>
      <b/>
      <sz val="10"/>
      <color indexed="10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10"/>
      <name val="Sylfaen"/>
      <family val="1"/>
    </font>
    <font>
      <b/>
      <sz val="14"/>
      <color indexed="12"/>
      <name val="Sylfaen"/>
      <family val="1"/>
    </font>
    <font>
      <b/>
      <sz val="10"/>
      <color indexed="12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b/>
      <sz val="14"/>
      <color indexed="10"/>
      <name val="Sylfaen"/>
      <family val="1"/>
    </font>
    <font>
      <sz val="14"/>
      <name val="Sylfaen"/>
      <family val="1"/>
    </font>
    <font>
      <sz val="16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5" applyNumberFormat="0" applyFill="0" applyAlignment="0" applyProtection="0"/>
    <xf numFmtId="0" fontId="50" fillId="31" borderId="0" applyNumberFormat="0" applyBorder="0" applyAlignment="0" applyProtection="0"/>
    <xf numFmtId="0" fontId="0" fillId="32" borderId="6" applyNumberFormat="0" applyFont="0" applyAlignment="0" applyProtection="0"/>
    <xf numFmtId="0" fontId="51" fillId="27" borderId="7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53">
    <xf numFmtId="0" fontId="0" fillId="0" borderId="0" xfId="0" applyAlignment="1">
      <alignment/>
    </xf>
    <xf numFmtId="3" fontId="4" fillId="0" borderId="10" xfId="0" applyNumberFormat="1" applyFont="1" applyFill="1" applyBorder="1" applyAlignment="1" applyProtection="1">
      <alignment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11" xfId="0" applyNumberFormat="1" applyFont="1" applyFill="1" applyBorder="1" applyAlignment="1" applyProtection="1">
      <alignment vertical="center" wrapText="1"/>
      <protection/>
    </xf>
    <xf numFmtId="3" fontId="7" fillId="0" borderId="10" xfId="0" applyNumberFormat="1" applyFont="1" applyFill="1" applyBorder="1" applyAlignment="1" applyProtection="1">
      <alignment horizontal="left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1" xfId="0" applyNumberFormat="1" applyFont="1" applyFill="1" applyBorder="1" applyAlignment="1" applyProtection="1">
      <alignment vertical="center" wrapText="1"/>
      <protection/>
    </xf>
    <xf numFmtId="3" fontId="9" fillId="0" borderId="10" xfId="0" applyNumberFormat="1" applyFont="1" applyFill="1" applyBorder="1" applyAlignment="1" applyProtection="1">
      <alignment horizontal="left" vertical="center" wrapText="1"/>
      <protection/>
    </xf>
    <xf numFmtId="3" fontId="10" fillId="0" borderId="10" xfId="42" applyNumberFormat="1" applyFont="1" applyFill="1" applyBorder="1" applyAlignment="1" applyProtection="1">
      <alignment horizontal="right" vertical="center" wrapText="1"/>
      <protection/>
    </xf>
    <xf numFmtId="3" fontId="11" fillId="0" borderId="11" xfId="0" applyNumberFormat="1" applyFont="1" applyFill="1" applyBorder="1" applyAlignment="1" applyProtection="1">
      <alignment vertical="center" wrapText="1"/>
      <protection/>
    </xf>
    <xf numFmtId="3" fontId="12" fillId="0" borderId="10" xfId="0" applyNumberFormat="1" applyFont="1" applyFill="1" applyBorder="1" applyAlignment="1" applyProtection="1">
      <alignment horizontal="left" vertical="center" wrapText="1"/>
      <protection/>
    </xf>
    <xf numFmtId="3" fontId="13" fillId="0" borderId="10" xfId="42" applyNumberFormat="1" applyFont="1" applyFill="1" applyBorder="1" applyAlignment="1" applyProtection="1">
      <alignment horizontal="right" vertical="center" wrapText="1"/>
      <protection/>
    </xf>
    <xf numFmtId="3" fontId="12" fillId="0" borderId="10" xfId="0" applyNumberFormat="1" applyFont="1" applyFill="1" applyBorder="1" applyAlignment="1" applyProtection="1">
      <alignment horizontal="right" vertical="center" wrapText="1"/>
      <protection/>
    </xf>
    <xf numFmtId="3" fontId="13" fillId="0" borderId="11" xfId="0" applyNumberFormat="1" applyFont="1" applyFill="1" applyBorder="1" applyAlignment="1" applyProtection="1">
      <alignment vertical="center" wrapText="1"/>
      <protection/>
    </xf>
    <xf numFmtId="3" fontId="10" fillId="0" borderId="10" xfId="0" applyNumberFormat="1" applyFont="1" applyFill="1" applyBorder="1" applyAlignment="1" applyProtection="1">
      <alignment horizontal="left" vertical="center" wrapText="1"/>
      <protection/>
    </xf>
    <xf numFmtId="3" fontId="14" fillId="0" borderId="11" xfId="0" applyNumberFormat="1" applyFont="1" applyFill="1" applyBorder="1" applyAlignment="1" applyProtection="1">
      <alignment vertical="center" wrapText="1"/>
      <protection/>
    </xf>
    <xf numFmtId="3" fontId="15" fillId="0" borderId="10" xfId="0" applyNumberFormat="1" applyFont="1" applyFill="1" applyBorder="1" applyAlignment="1" applyProtection="1">
      <alignment horizontal="left" vertical="center" wrapText="1"/>
      <protection/>
    </xf>
    <xf numFmtId="3" fontId="15" fillId="0" borderId="10" xfId="42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left" vertical="center" wrapText="1"/>
      <protection/>
    </xf>
    <xf numFmtId="3" fontId="11" fillId="0" borderId="10" xfId="42" applyNumberFormat="1" applyFont="1" applyFill="1" applyBorder="1" applyAlignment="1" applyProtection="1">
      <alignment horizontal="right" vertical="center" wrapText="1"/>
      <protection/>
    </xf>
    <xf numFmtId="3" fontId="13" fillId="0" borderId="10" xfId="0" applyNumberFormat="1" applyFont="1" applyFill="1" applyBorder="1" applyAlignment="1" applyProtection="1">
      <alignment horizontal="left" vertical="center" wrapText="1"/>
      <protection/>
    </xf>
    <xf numFmtId="3" fontId="17" fillId="0" borderId="11" xfId="0" applyNumberFormat="1" applyFont="1" applyFill="1" applyBorder="1" applyAlignment="1" applyProtection="1">
      <alignment vertical="center" wrapText="1"/>
      <protection/>
    </xf>
    <xf numFmtId="3" fontId="13" fillId="33" borderId="10" xfId="42" applyNumberFormat="1" applyFont="1" applyFill="1" applyBorder="1" applyAlignment="1" applyProtection="1">
      <alignment horizontal="right" vertical="center" wrapText="1"/>
      <protection/>
    </xf>
    <xf numFmtId="3" fontId="15" fillId="0" borderId="11" xfId="0" applyNumberFormat="1" applyFont="1" applyFill="1" applyBorder="1" applyAlignment="1" applyProtection="1">
      <alignment vertical="center" wrapText="1"/>
      <protection/>
    </xf>
    <xf numFmtId="3" fontId="18" fillId="0" borderId="11" xfId="0" applyNumberFormat="1" applyFont="1" applyFill="1" applyBorder="1" applyAlignment="1" applyProtection="1">
      <alignment vertical="center" wrapText="1"/>
      <protection/>
    </xf>
    <xf numFmtId="3" fontId="15" fillId="0" borderId="10" xfId="0" applyNumberFormat="1" applyFont="1" applyFill="1" applyBorder="1" applyAlignment="1" applyProtection="1">
      <alignment vertical="center" wrapText="1"/>
      <protection/>
    </xf>
    <xf numFmtId="3" fontId="11" fillId="0" borderId="1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/>
      <protection/>
    </xf>
    <xf numFmtId="3" fontId="15" fillId="0" borderId="0" xfId="0" applyNumberFormat="1" applyFon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left" vertical="center"/>
    </xf>
    <xf numFmtId="4" fontId="13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4" fontId="19" fillId="0" borderId="10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6" fillId="33" borderId="10" xfId="0" applyNumberFormat="1" applyFont="1" applyFill="1" applyBorder="1" applyAlignment="1">
      <alignment/>
    </xf>
    <xf numFmtId="4" fontId="16" fillId="0" borderId="12" xfId="0" applyNumberFormat="1" applyFont="1" applyBorder="1" applyAlignment="1">
      <alignment/>
    </xf>
    <xf numFmtId="4" fontId="17" fillId="0" borderId="12" xfId="0" applyNumberFormat="1" applyFont="1" applyBorder="1" applyAlignment="1">
      <alignment/>
    </xf>
    <xf numFmtId="4" fontId="11" fillId="0" borderId="13" xfId="0" applyNumberFormat="1" applyFont="1" applyBorder="1" applyAlignment="1">
      <alignment/>
    </xf>
    <xf numFmtId="4" fontId="11" fillId="0" borderId="14" xfId="0" applyNumberFormat="1" applyFont="1" applyBorder="1" applyAlignment="1">
      <alignment/>
    </xf>
    <xf numFmtId="4" fontId="20" fillId="0" borderId="15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სათაური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B19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68.7109375" style="35" customWidth="1"/>
    <col min="2" max="2" width="16.140625" style="35" customWidth="1"/>
    <col min="3" max="3" width="10.28125" style="35" bestFit="1" customWidth="1"/>
    <col min="4" max="16384" width="9.140625" style="35" customWidth="1"/>
  </cols>
  <sheetData>
    <row r="3" spans="1:2" ht="21">
      <c r="A3" s="50" t="s">
        <v>50</v>
      </c>
      <c r="B3" s="50"/>
    </row>
    <row r="4" spans="1:2" ht="19.5">
      <c r="A4" s="37" t="s">
        <v>51</v>
      </c>
      <c r="B4" s="38" t="s">
        <v>23</v>
      </c>
    </row>
    <row r="5" spans="1:2" s="36" customFormat="1" ht="30">
      <c r="A5" s="39" t="s">
        <v>52</v>
      </c>
      <c r="B5" s="40">
        <v>30354681</v>
      </c>
    </row>
    <row r="6" spans="1:2" s="36" customFormat="1" ht="15">
      <c r="A6" s="40" t="s">
        <v>53</v>
      </c>
      <c r="B6" s="41">
        <f>SUM(B5:B5)</f>
        <v>30354681</v>
      </c>
    </row>
    <row r="7" spans="1:2" s="36" customFormat="1" ht="15">
      <c r="A7" s="42"/>
      <c r="B7" s="43"/>
    </row>
    <row r="8" spans="1:2" s="36" customFormat="1" ht="15">
      <c r="A8" s="42"/>
      <c r="B8" s="43"/>
    </row>
    <row r="9" spans="1:2" s="36" customFormat="1" ht="15">
      <c r="A9" s="42"/>
      <c r="B9" s="43"/>
    </row>
    <row r="10" spans="1:2" s="36" customFormat="1" ht="30">
      <c r="A10" s="39" t="s">
        <v>54</v>
      </c>
      <c r="B10" s="41">
        <v>3071666</v>
      </c>
    </row>
    <row r="11" spans="1:2" s="36" customFormat="1" ht="15">
      <c r="A11" s="39" t="s">
        <v>55</v>
      </c>
      <c r="B11" s="41">
        <v>761580</v>
      </c>
    </row>
    <row r="12" spans="1:2" s="36" customFormat="1" ht="15">
      <c r="A12" s="42"/>
      <c r="B12" s="43"/>
    </row>
    <row r="13" spans="1:2" s="36" customFormat="1" ht="30">
      <c r="A13" s="39" t="s">
        <v>56</v>
      </c>
      <c r="B13" s="44">
        <v>223260</v>
      </c>
    </row>
    <row r="14" spans="1:2" s="36" customFormat="1" ht="15">
      <c r="A14" s="42"/>
      <c r="B14" s="43"/>
    </row>
    <row r="15" spans="1:2" s="36" customFormat="1" ht="15">
      <c r="A15" s="41" t="s">
        <v>57</v>
      </c>
      <c r="B15" s="41">
        <v>713776</v>
      </c>
    </row>
    <row r="16" spans="1:2" s="36" customFormat="1" ht="15">
      <c r="A16" s="40" t="s">
        <v>58</v>
      </c>
      <c r="B16" s="45">
        <v>149498</v>
      </c>
    </row>
    <row r="17" spans="1:2" s="36" customFormat="1" ht="15">
      <c r="A17" s="40" t="s">
        <v>59</v>
      </c>
      <c r="B17" s="45">
        <v>564278</v>
      </c>
    </row>
    <row r="18" spans="1:2" s="36" customFormat="1" ht="15.75" thickBot="1">
      <c r="A18" s="46"/>
      <c r="B18" s="47"/>
    </row>
    <row r="19" spans="1:2" ht="15.75" thickBot="1">
      <c r="A19" s="48" t="s">
        <v>60</v>
      </c>
      <c r="B19" s="49">
        <f>B6+B10+B11+B13+B15</f>
        <v>35124963</v>
      </c>
    </row>
  </sheetData>
  <sheetProtection/>
  <mergeCells count="1">
    <mergeCell ref="A3:B3"/>
  </mergeCells>
  <printOptions/>
  <pageMargins left="1.62" right="0.15748031496062992" top="0.53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125"/>
  <sheetViews>
    <sheetView zoomScaleSheetLayoutView="80" zoomScalePageLayoutView="0" workbookViewId="0" topLeftCell="A1">
      <selection activeCell="H6" sqref="H6"/>
    </sheetView>
  </sheetViews>
  <sheetFormatPr defaultColWidth="9.140625" defaultRowHeight="12.75"/>
  <cols>
    <col min="1" max="1" width="41.57421875" style="33" customWidth="1"/>
    <col min="2" max="3" width="6.8515625" style="33" customWidth="1"/>
    <col min="4" max="4" width="13.00390625" style="33" customWidth="1"/>
    <col min="5" max="5" width="10.140625" style="28" bestFit="1" customWidth="1"/>
    <col min="6" max="16384" width="9.140625" style="28" customWidth="1"/>
  </cols>
  <sheetData>
    <row r="1" spans="1:4" s="29" customFormat="1" ht="15">
      <c r="A1" s="51" t="s">
        <v>50</v>
      </c>
      <c r="B1" s="51"/>
      <c r="C1" s="51"/>
      <c r="D1" s="51"/>
    </row>
    <row r="2" spans="1:4" s="29" customFormat="1" ht="15">
      <c r="A2" s="51"/>
      <c r="B2" s="51"/>
      <c r="C2" s="51"/>
      <c r="D2" s="51"/>
    </row>
    <row r="3" spans="1:4" s="29" customFormat="1" ht="35.25" customHeight="1">
      <c r="A3" s="51"/>
      <c r="B3" s="51"/>
      <c r="C3" s="51"/>
      <c r="D3" s="51"/>
    </row>
    <row r="4" spans="1:4" s="29" customFormat="1" ht="15">
      <c r="A4" s="52"/>
      <c r="B4" s="52"/>
      <c r="C4" s="52"/>
      <c r="D4" s="52"/>
    </row>
    <row r="5" spans="1:4" s="29" customFormat="1" ht="61.5">
      <c r="A5" s="1" t="s">
        <v>20</v>
      </c>
      <c r="B5" s="2" t="s">
        <v>21</v>
      </c>
      <c r="C5" s="2" t="s">
        <v>22</v>
      </c>
      <c r="D5" s="2" t="s">
        <v>23</v>
      </c>
    </row>
    <row r="6" spans="1:4" s="29" customFormat="1" ht="15">
      <c r="A6" s="3">
        <v>1</v>
      </c>
      <c r="B6" s="4">
        <v>2</v>
      </c>
      <c r="C6" s="4"/>
      <c r="D6" s="5">
        <v>3</v>
      </c>
    </row>
    <row r="7" spans="1:4" s="30" customFormat="1" ht="21">
      <c r="A7" s="6" t="s">
        <v>24</v>
      </c>
      <c r="B7" s="7"/>
      <c r="C7" s="8"/>
      <c r="D7" s="8">
        <f>D10+D27</f>
        <v>33670077</v>
      </c>
    </row>
    <row r="8" spans="1:4" s="29" customFormat="1" ht="15">
      <c r="A8" s="9" t="s">
        <v>25</v>
      </c>
      <c r="B8" s="10"/>
      <c r="C8" s="11">
        <v>1433</v>
      </c>
      <c r="D8" s="11"/>
    </row>
    <row r="9" spans="1:4" s="29" customFormat="1" ht="15">
      <c r="A9" s="9" t="s">
        <v>26</v>
      </c>
      <c r="B9" s="10"/>
      <c r="C9" s="12">
        <v>1433</v>
      </c>
      <c r="D9" s="11"/>
    </row>
    <row r="10" spans="1:4" s="30" customFormat="1" ht="21">
      <c r="A10" s="6" t="s">
        <v>27</v>
      </c>
      <c r="B10" s="14">
        <v>2</v>
      </c>
      <c r="C10" s="8"/>
      <c r="D10" s="8">
        <f>D11+D14+D22+D24</f>
        <v>32590578</v>
      </c>
    </row>
    <row r="11" spans="1:4" s="31" customFormat="1" ht="19.5">
      <c r="A11" s="15" t="s">
        <v>28</v>
      </c>
      <c r="B11" s="16" t="s">
        <v>0</v>
      </c>
      <c r="C11" s="17"/>
      <c r="D11" s="17">
        <f>D12</f>
        <v>14817680</v>
      </c>
    </row>
    <row r="12" spans="1:4" s="32" customFormat="1" ht="15">
      <c r="A12" s="9" t="s">
        <v>29</v>
      </c>
      <c r="B12" s="18" t="s">
        <v>2</v>
      </c>
      <c r="C12" s="19"/>
      <c r="D12" s="19">
        <f>D13</f>
        <v>14817680</v>
      </c>
    </row>
    <row r="13" spans="1:4" s="32" customFormat="1" ht="15">
      <c r="A13" s="9" t="s">
        <v>30</v>
      </c>
      <c r="B13" s="18" t="s">
        <v>3</v>
      </c>
      <c r="C13" s="19"/>
      <c r="D13" s="19">
        <v>14817680</v>
      </c>
    </row>
    <row r="14" spans="1:4" s="31" customFormat="1" ht="19.5">
      <c r="A14" s="15" t="s">
        <v>31</v>
      </c>
      <c r="B14" s="16" t="s">
        <v>1</v>
      </c>
      <c r="C14" s="17"/>
      <c r="D14" s="17">
        <f>D15+D16+D17+D18+D19+D20+D21</f>
        <v>15766835</v>
      </c>
    </row>
    <row r="15" spans="1:4" s="29" customFormat="1" ht="30">
      <c r="A15" s="21" t="s">
        <v>32</v>
      </c>
      <c r="B15" s="20" t="s">
        <v>4</v>
      </c>
      <c r="C15" s="11"/>
      <c r="D15" s="11">
        <v>8881765</v>
      </c>
    </row>
    <row r="16" spans="1:4" s="29" customFormat="1" ht="15">
      <c r="A16" s="21" t="s">
        <v>33</v>
      </c>
      <c r="B16" s="20" t="s">
        <v>5</v>
      </c>
      <c r="C16" s="20"/>
      <c r="D16" s="22">
        <v>927816</v>
      </c>
    </row>
    <row r="17" spans="1:4" s="29" customFormat="1" ht="15">
      <c r="A17" s="21" t="s">
        <v>34</v>
      </c>
      <c r="B17" s="20" t="s">
        <v>6</v>
      </c>
      <c r="C17" s="20"/>
      <c r="D17" s="11">
        <v>3467325</v>
      </c>
    </row>
    <row r="18" spans="1:4" s="29" customFormat="1" ht="15">
      <c r="A18" s="9" t="s">
        <v>35</v>
      </c>
      <c r="B18" s="20" t="s">
        <v>7</v>
      </c>
      <c r="C18" s="20"/>
      <c r="D18" s="11">
        <v>309000</v>
      </c>
    </row>
    <row r="19" spans="1:4" s="29" customFormat="1" ht="45">
      <c r="A19" s="9" t="s">
        <v>36</v>
      </c>
      <c r="B19" s="20" t="s">
        <v>8</v>
      </c>
      <c r="C19" s="20"/>
      <c r="D19" s="11">
        <v>20000</v>
      </c>
    </row>
    <row r="20" spans="1:4" s="29" customFormat="1" ht="45">
      <c r="A20" s="9" t="s">
        <v>37</v>
      </c>
      <c r="B20" s="20" t="s">
        <v>9</v>
      </c>
      <c r="C20" s="20"/>
      <c r="D20" s="11">
        <v>150000</v>
      </c>
    </row>
    <row r="21" spans="1:4" s="29" customFormat="1" ht="30">
      <c r="A21" s="9" t="s">
        <v>61</v>
      </c>
      <c r="B21" s="20" t="s">
        <v>10</v>
      </c>
      <c r="C21" s="20"/>
      <c r="D21" s="11">
        <v>2010929</v>
      </c>
    </row>
    <row r="22" spans="1:4" s="31" customFormat="1" ht="15">
      <c r="A22" s="23" t="s">
        <v>38</v>
      </c>
      <c r="B22" s="16" t="s">
        <v>11</v>
      </c>
      <c r="C22" s="16"/>
      <c r="D22" s="17">
        <f>D23</f>
        <v>200000</v>
      </c>
    </row>
    <row r="23" spans="1:4" s="32" customFormat="1" ht="30">
      <c r="A23" s="9" t="s">
        <v>39</v>
      </c>
      <c r="B23" s="18" t="s">
        <v>12</v>
      </c>
      <c r="C23" s="18"/>
      <c r="D23" s="19">
        <v>200000</v>
      </c>
    </row>
    <row r="24" spans="1:4" s="31" customFormat="1" ht="19.5">
      <c r="A24" s="15" t="s">
        <v>40</v>
      </c>
      <c r="B24" s="16" t="s">
        <v>13</v>
      </c>
      <c r="C24" s="16"/>
      <c r="D24" s="17">
        <f>D25</f>
        <v>1806063</v>
      </c>
    </row>
    <row r="25" spans="1:4" s="32" customFormat="1" ht="15">
      <c r="A25" s="9" t="s">
        <v>41</v>
      </c>
      <c r="B25" s="18" t="s">
        <v>14</v>
      </c>
      <c r="C25" s="18"/>
      <c r="D25" s="19">
        <f>D26</f>
        <v>1806063</v>
      </c>
    </row>
    <row r="26" spans="1:4" s="29" customFormat="1" ht="15">
      <c r="A26" s="13" t="s">
        <v>42</v>
      </c>
      <c r="B26" s="20" t="s">
        <v>15</v>
      </c>
      <c r="C26" s="20"/>
      <c r="D26" s="11">
        <v>1806063</v>
      </c>
    </row>
    <row r="27" spans="1:4" s="30" customFormat="1" ht="19.5">
      <c r="A27" s="24" t="s">
        <v>43</v>
      </c>
      <c r="B27" s="14">
        <v>31</v>
      </c>
      <c r="C27" s="14"/>
      <c r="D27" s="8">
        <f>D28</f>
        <v>1079499</v>
      </c>
    </row>
    <row r="28" spans="1:4" s="31" customFormat="1" ht="19.5">
      <c r="A28" s="15" t="s">
        <v>44</v>
      </c>
      <c r="B28" s="16" t="s">
        <v>16</v>
      </c>
      <c r="C28" s="16"/>
      <c r="D28" s="17">
        <f>D29+D30+D31</f>
        <v>1079499</v>
      </c>
    </row>
    <row r="29" spans="1:4" s="32" customFormat="1" ht="15">
      <c r="A29" s="9" t="s">
        <v>45</v>
      </c>
      <c r="B29" s="18" t="s">
        <v>17</v>
      </c>
      <c r="C29" s="18"/>
      <c r="D29" s="19">
        <v>200000</v>
      </c>
    </row>
    <row r="30" spans="1:4" s="32" customFormat="1" ht="15">
      <c r="A30" s="9" t="s">
        <v>46</v>
      </c>
      <c r="B30" s="18" t="s">
        <v>18</v>
      </c>
      <c r="C30" s="18"/>
      <c r="D30" s="19">
        <v>656499</v>
      </c>
    </row>
    <row r="31" spans="1:4" s="32" customFormat="1" ht="15">
      <c r="A31" s="9" t="s">
        <v>47</v>
      </c>
      <c r="B31" s="18" t="s">
        <v>19</v>
      </c>
      <c r="C31" s="18"/>
      <c r="D31" s="19">
        <v>223000</v>
      </c>
    </row>
    <row r="32" spans="1:4" s="31" customFormat="1" ht="15">
      <c r="A32" s="25" t="s">
        <v>48</v>
      </c>
      <c r="B32" s="16"/>
      <c r="C32" s="16"/>
      <c r="D32" s="17">
        <f>შემოსავლები!B19-ხარჯები!D7</f>
        <v>1454886</v>
      </c>
    </row>
    <row r="33" spans="1:4" ht="15" hidden="1">
      <c r="A33" s="26" t="s">
        <v>49</v>
      </c>
      <c r="B33" s="27"/>
      <c r="C33" s="27"/>
      <c r="D33" s="26">
        <f>შემოსავლები!B19-ხარჯები!D7-ხარჯები!D32</f>
        <v>0</v>
      </c>
    </row>
    <row r="34" spans="2:3" ht="15">
      <c r="B34" s="34"/>
      <c r="C34" s="34"/>
    </row>
    <row r="35" spans="2:3" ht="15">
      <c r="B35" s="34"/>
      <c r="C35" s="34"/>
    </row>
    <row r="36" spans="2:3" ht="15">
      <c r="B36" s="34"/>
      <c r="C36" s="34"/>
    </row>
    <row r="37" spans="2:3" ht="15">
      <c r="B37" s="34"/>
      <c r="C37" s="34"/>
    </row>
    <row r="38" spans="2:3" ht="15">
      <c r="B38" s="34"/>
      <c r="C38" s="34"/>
    </row>
    <row r="39" spans="2:3" ht="15">
      <c r="B39" s="34"/>
      <c r="C39" s="34"/>
    </row>
    <row r="40" spans="2:3" ht="15">
      <c r="B40" s="34"/>
      <c r="C40" s="34"/>
    </row>
    <row r="41" spans="2:3" ht="15">
      <c r="B41" s="34"/>
      <c r="C41" s="34"/>
    </row>
    <row r="42" spans="2:3" ht="15">
      <c r="B42" s="34"/>
      <c r="C42" s="34"/>
    </row>
    <row r="43" spans="2:3" ht="15">
      <c r="B43" s="34"/>
      <c r="C43" s="34"/>
    </row>
    <row r="44" spans="2:3" ht="15">
      <c r="B44" s="34"/>
      <c r="C44" s="34"/>
    </row>
    <row r="45" spans="2:3" ht="15">
      <c r="B45" s="34"/>
      <c r="C45" s="34"/>
    </row>
    <row r="46" spans="2:3" ht="15">
      <c r="B46" s="34"/>
      <c r="C46" s="34"/>
    </row>
    <row r="47" spans="2:3" ht="15">
      <c r="B47" s="34"/>
      <c r="C47" s="34"/>
    </row>
    <row r="48" spans="2:3" ht="15">
      <c r="B48" s="34"/>
      <c r="C48" s="34"/>
    </row>
    <row r="49" spans="2:3" ht="15">
      <c r="B49" s="34"/>
      <c r="C49" s="34"/>
    </row>
    <row r="50" spans="2:3" ht="15">
      <c r="B50" s="34"/>
      <c r="C50" s="34"/>
    </row>
    <row r="51" spans="2:3" ht="15">
      <c r="B51" s="34"/>
      <c r="C51" s="34"/>
    </row>
    <row r="52" spans="2:3" ht="15">
      <c r="B52" s="34"/>
      <c r="C52" s="34"/>
    </row>
    <row r="53" spans="2:3" ht="15">
      <c r="B53" s="34"/>
      <c r="C53" s="34"/>
    </row>
    <row r="54" spans="2:3" ht="15">
      <c r="B54" s="34"/>
      <c r="C54" s="34"/>
    </row>
    <row r="55" spans="2:3" ht="15">
      <c r="B55" s="34"/>
      <c r="C55" s="34"/>
    </row>
    <row r="56" spans="2:3" ht="15">
      <c r="B56" s="34"/>
      <c r="C56" s="34"/>
    </row>
    <row r="57" spans="2:3" ht="15">
      <c r="B57" s="34"/>
      <c r="C57" s="34"/>
    </row>
    <row r="58" spans="2:3" ht="15">
      <c r="B58" s="34"/>
      <c r="C58" s="34"/>
    </row>
    <row r="59" spans="2:3" ht="15">
      <c r="B59" s="34"/>
      <c r="C59" s="34"/>
    </row>
    <row r="60" spans="2:3" ht="15">
      <c r="B60" s="34"/>
      <c r="C60" s="34"/>
    </row>
    <row r="61" spans="2:3" ht="15">
      <c r="B61" s="34"/>
      <c r="C61" s="34"/>
    </row>
    <row r="62" spans="2:3" ht="15">
      <c r="B62" s="34"/>
      <c r="C62" s="34"/>
    </row>
    <row r="63" spans="2:3" ht="15">
      <c r="B63" s="34"/>
      <c r="C63" s="34"/>
    </row>
    <row r="64" spans="2:3" ht="15">
      <c r="B64" s="34"/>
      <c r="C64" s="34"/>
    </row>
    <row r="65" spans="2:3" ht="15">
      <c r="B65" s="34"/>
      <c r="C65" s="34"/>
    </row>
    <row r="66" spans="2:3" ht="15">
      <c r="B66" s="34"/>
      <c r="C66" s="34"/>
    </row>
    <row r="67" spans="2:3" ht="15">
      <c r="B67" s="34"/>
      <c r="C67" s="34"/>
    </row>
    <row r="68" spans="2:3" ht="15">
      <c r="B68" s="34"/>
      <c r="C68" s="34"/>
    </row>
    <row r="69" spans="2:3" ht="15">
      <c r="B69" s="34"/>
      <c r="C69" s="34"/>
    </row>
    <row r="70" spans="2:3" ht="15">
      <c r="B70" s="34"/>
      <c r="C70" s="34"/>
    </row>
    <row r="71" spans="2:3" ht="15">
      <c r="B71" s="34"/>
      <c r="C71" s="34"/>
    </row>
    <row r="72" spans="2:3" ht="15">
      <c r="B72" s="34"/>
      <c r="C72" s="34"/>
    </row>
    <row r="73" spans="2:3" ht="15">
      <c r="B73" s="34"/>
      <c r="C73" s="34"/>
    </row>
    <row r="74" spans="2:3" ht="15">
      <c r="B74" s="34"/>
      <c r="C74" s="34"/>
    </row>
    <row r="75" spans="2:3" ht="15">
      <c r="B75" s="34"/>
      <c r="C75" s="34"/>
    </row>
    <row r="76" spans="2:3" ht="15">
      <c r="B76" s="34"/>
      <c r="C76" s="34"/>
    </row>
    <row r="77" spans="2:3" ht="15">
      <c r="B77" s="34"/>
      <c r="C77" s="34"/>
    </row>
    <row r="78" spans="2:3" ht="15">
      <c r="B78" s="34"/>
      <c r="C78" s="34"/>
    </row>
    <row r="79" spans="2:3" ht="15">
      <c r="B79" s="34"/>
      <c r="C79" s="34"/>
    </row>
    <row r="80" spans="2:3" ht="15">
      <c r="B80" s="34"/>
      <c r="C80" s="34"/>
    </row>
    <row r="81" spans="2:3" ht="15">
      <c r="B81" s="34"/>
      <c r="C81" s="34"/>
    </row>
    <row r="82" spans="2:3" ht="15">
      <c r="B82" s="34"/>
      <c r="C82" s="34"/>
    </row>
    <row r="83" spans="2:3" ht="15">
      <c r="B83" s="34"/>
      <c r="C83" s="34"/>
    </row>
    <row r="84" spans="2:3" ht="15">
      <c r="B84" s="34"/>
      <c r="C84" s="34"/>
    </row>
    <row r="85" spans="2:3" ht="15">
      <c r="B85" s="34"/>
      <c r="C85" s="34"/>
    </row>
    <row r="86" spans="2:3" ht="15">
      <c r="B86" s="34"/>
      <c r="C86" s="34"/>
    </row>
    <row r="87" spans="2:3" ht="15">
      <c r="B87" s="34"/>
      <c r="C87" s="34"/>
    </row>
    <row r="88" spans="2:3" ht="15">
      <c r="B88" s="34"/>
      <c r="C88" s="34"/>
    </row>
    <row r="89" spans="2:3" ht="15">
      <c r="B89" s="34"/>
      <c r="C89" s="34"/>
    </row>
    <row r="90" spans="2:3" ht="15">
      <c r="B90" s="34"/>
      <c r="C90" s="34"/>
    </row>
    <row r="91" spans="2:3" ht="15">
      <c r="B91" s="34"/>
      <c r="C91" s="34"/>
    </row>
    <row r="92" spans="2:3" ht="15">
      <c r="B92" s="34"/>
      <c r="C92" s="34"/>
    </row>
    <row r="93" spans="2:3" ht="15">
      <c r="B93" s="34"/>
      <c r="C93" s="34"/>
    </row>
    <row r="94" spans="2:3" ht="15">
      <c r="B94" s="34"/>
      <c r="C94" s="34"/>
    </row>
    <row r="95" spans="2:3" ht="15">
      <c r="B95" s="34"/>
      <c r="C95" s="34"/>
    </row>
    <row r="96" spans="2:3" ht="15">
      <c r="B96" s="34"/>
      <c r="C96" s="34"/>
    </row>
    <row r="97" spans="2:3" ht="15">
      <c r="B97" s="34"/>
      <c r="C97" s="34"/>
    </row>
    <row r="98" spans="2:3" ht="15">
      <c r="B98" s="34"/>
      <c r="C98" s="34"/>
    </row>
    <row r="99" spans="2:3" ht="15">
      <c r="B99" s="34"/>
      <c r="C99" s="34"/>
    </row>
    <row r="100" spans="2:3" ht="15">
      <c r="B100" s="34"/>
      <c r="C100" s="34"/>
    </row>
    <row r="101" spans="2:3" ht="15">
      <c r="B101" s="34"/>
      <c r="C101" s="34"/>
    </row>
    <row r="102" spans="2:3" ht="15">
      <c r="B102" s="34"/>
      <c r="C102" s="34"/>
    </row>
    <row r="103" spans="2:3" ht="15">
      <c r="B103" s="34"/>
      <c r="C103" s="34"/>
    </row>
    <row r="104" spans="2:3" ht="15">
      <c r="B104" s="34"/>
      <c r="C104" s="34"/>
    </row>
    <row r="105" spans="2:3" ht="15">
      <c r="B105" s="34"/>
      <c r="C105" s="34"/>
    </row>
    <row r="106" spans="2:3" ht="15">
      <c r="B106" s="34"/>
      <c r="C106" s="34"/>
    </row>
    <row r="107" spans="2:3" ht="15">
      <c r="B107" s="34"/>
      <c r="C107" s="34"/>
    </row>
    <row r="108" spans="2:3" ht="15">
      <c r="B108" s="34"/>
      <c r="C108" s="34"/>
    </row>
    <row r="109" spans="2:3" ht="15">
      <c r="B109" s="34"/>
      <c r="C109" s="34"/>
    </row>
    <row r="110" spans="2:3" ht="15">
      <c r="B110" s="34"/>
      <c r="C110" s="34"/>
    </row>
    <row r="111" spans="2:3" ht="15">
      <c r="B111" s="34"/>
      <c r="C111" s="34"/>
    </row>
    <row r="112" spans="2:3" ht="15">
      <c r="B112" s="34"/>
      <c r="C112" s="34"/>
    </row>
    <row r="113" spans="2:3" ht="15">
      <c r="B113" s="34"/>
      <c r="C113" s="34"/>
    </row>
    <row r="114" spans="2:3" ht="15">
      <c r="B114" s="34"/>
      <c r="C114" s="34"/>
    </row>
    <row r="115" spans="2:3" ht="15">
      <c r="B115" s="34"/>
      <c r="C115" s="34"/>
    </row>
    <row r="116" spans="2:3" ht="15">
      <c r="B116" s="34"/>
      <c r="C116" s="34"/>
    </row>
    <row r="117" spans="2:3" ht="15">
      <c r="B117" s="34"/>
      <c r="C117" s="34"/>
    </row>
    <row r="118" spans="2:3" ht="15">
      <c r="B118" s="34"/>
      <c r="C118" s="34"/>
    </row>
    <row r="119" spans="2:3" ht="15">
      <c r="B119" s="34"/>
      <c r="C119" s="34"/>
    </row>
    <row r="120" spans="2:3" ht="15">
      <c r="B120" s="34"/>
      <c r="C120" s="34"/>
    </row>
    <row r="121" spans="2:3" ht="15">
      <c r="B121" s="34"/>
      <c r="C121" s="34"/>
    </row>
    <row r="122" spans="2:3" ht="15">
      <c r="B122" s="34"/>
      <c r="C122" s="34"/>
    </row>
    <row r="123" spans="2:3" ht="15">
      <c r="B123" s="34"/>
      <c r="C123" s="34"/>
    </row>
    <row r="124" spans="2:3" ht="15">
      <c r="B124" s="34"/>
      <c r="C124" s="34"/>
    </row>
    <row r="125" spans="2:3" ht="15">
      <c r="B125" s="34"/>
      <c r="C125" s="34"/>
    </row>
  </sheetData>
  <sheetProtection selectLockedCells="1"/>
  <mergeCells count="2">
    <mergeCell ref="A1:D3"/>
    <mergeCell ref="A4:D4"/>
  </mergeCells>
  <printOptions horizontalCentered="1"/>
  <pageMargins left="0.41" right="0.17" top="0.3" bottom="0.23" header="0.26" footer="0.15"/>
  <pageSetup fitToHeight="6" horizontalDpi="600" verticalDpi="600" orientation="portrait" paperSize="9" scale="9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 Zaalisvili</dc:creator>
  <cp:keywords/>
  <dc:description/>
  <cp:lastModifiedBy>10GO</cp:lastModifiedBy>
  <cp:lastPrinted>2009-10-19T11:03:56Z</cp:lastPrinted>
  <dcterms:created xsi:type="dcterms:W3CDTF">2000-05-16T05:26:21Z</dcterms:created>
  <dcterms:modified xsi:type="dcterms:W3CDTF">2009-10-19T11:54:19Z</dcterms:modified>
  <cp:category/>
  <cp:version/>
  <cp:contentType/>
  <cp:contentStatus/>
</cp:coreProperties>
</file>